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.crispeyn\Desktop\VENTO\CALCULATORS\HENRAD\"/>
    </mc:Choice>
  </mc:AlternateContent>
  <xr:revisionPtr revIDLastSave="0" documentId="13_ncr:1_{A0773BA3-9438-4167-B879-E22C6454F850}" xr6:coauthVersionLast="46" xr6:coauthVersionMax="46" xr10:uidLastSave="{00000000-0000-0000-0000-000000000000}"/>
  <bookViews>
    <workbookView xWindow="-120" yWindow="-120" windowWidth="29040" windowHeight="15840" xr2:uid="{4BEECAC9-C67D-457C-A417-866F26362659}"/>
  </bookViews>
  <sheets>
    <sheet name="EVEREST PLAN VENTO (HEIZUNG)" sheetId="6" r:id="rId1"/>
    <sheet name="EVEREST PLAN VENTO (KÜHLUNG)" sheetId="7" r:id="rId2"/>
  </sheets>
  <definedNames>
    <definedName name="_xlnm.Print_Titles" localSheetId="0">'EVEREST PLAN VENTO (HEIZUNG)'!$B:$D</definedName>
    <definedName name="_xlnm.Print_Titles" localSheetId="1">'EVEREST PLAN VENTO (KÜHLUNG)'!$A:$C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7" l="1"/>
  <c r="F34" i="7"/>
  <c r="C34" i="7"/>
  <c r="G33" i="7"/>
  <c r="D33" i="7"/>
  <c r="C33" i="7"/>
  <c r="G32" i="7"/>
  <c r="F32" i="7"/>
  <c r="E32" i="7"/>
  <c r="C32" i="7"/>
  <c r="H31" i="7"/>
  <c r="G31" i="7"/>
  <c r="E31" i="7"/>
  <c r="D31" i="7"/>
  <c r="C31" i="7"/>
  <c r="G30" i="7"/>
  <c r="F30" i="7"/>
  <c r="E30" i="7"/>
  <c r="C30" i="7"/>
  <c r="H29" i="7"/>
  <c r="G29" i="7"/>
  <c r="E29" i="7"/>
  <c r="D29" i="7"/>
  <c r="C29" i="7"/>
  <c r="G28" i="7"/>
  <c r="F28" i="7"/>
  <c r="E28" i="7"/>
  <c r="C28" i="7"/>
  <c r="H27" i="7"/>
  <c r="G27" i="7"/>
  <c r="E27" i="7"/>
  <c r="D27" i="7"/>
  <c r="C27" i="7"/>
  <c r="G26" i="7"/>
  <c r="F26" i="7"/>
  <c r="E26" i="7"/>
  <c r="C26" i="7"/>
  <c r="H25" i="7"/>
  <c r="G25" i="7"/>
  <c r="E25" i="7"/>
  <c r="D25" i="7"/>
  <c r="C25" i="7"/>
  <c r="G24" i="7"/>
  <c r="F24" i="7"/>
  <c r="E24" i="7"/>
  <c r="C24" i="7"/>
  <c r="H23" i="7"/>
  <c r="G23" i="7"/>
  <c r="E23" i="7"/>
  <c r="D23" i="7"/>
  <c r="C23" i="7"/>
  <c r="C17" i="7"/>
  <c r="D17" i="6"/>
  <c r="A17" i="6"/>
  <c r="F23" i="7" l="1"/>
  <c r="D24" i="7"/>
  <c r="H24" i="7"/>
  <c r="F25" i="7"/>
  <c r="D26" i="7"/>
  <c r="H26" i="7"/>
  <c r="F27" i="7"/>
  <c r="D28" i="7"/>
  <c r="H28" i="7"/>
  <c r="F29" i="7"/>
  <c r="D30" i="7"/>
  <c r="H30" i="7"/>
  <c r="F31" i="7"/>
  <c r="D32" i="7"/>
  <c r="H32" i="7"/>
  <c r="F33" i="7"/>
  <c r="D34" i="7"/>
  <c r="I25" i="6"/>
  <c r="G28" i="6"/>
  <c r="E31" i="6"/>
  <c r="D23" i="6"/>
  <c r="F24" i="6"/>
  <c r="H25" i="6"/>
  <c r="D27" i="6"/>
  <c r="F28" i="6"/>
  <c r="H29" i="6"/>
  <c r="D31" i="6"/>
  <c r="F32" i="6"/>
  <c r="H33" i="6"/>
  <c r="E23" i="6"/>
  <c r="E27" i="6"/>
  <c r="G24" i="6"/>
  <c r="I29" i="6"/>
  <c r="G32" i="6"/>
  <c r="H23" i="6"/>
  <c r="D25" i="6"/>
  <c r="F26" i="6"/>
  <c r="H27" i="6"/>
  <c r="D29" i="6"/>
  <c r="F30" i="6"/>
  <c r="H31" i="6"/>
  <c r="D33" i="6"/>
  <c r="I23" i="6"/>
  <c r="E25" i="6"/>
  <c r="G26" i="6"/>
  <c r="I27" i="6"/>
  <c r="E29" i="6"/>
  <c r="G30" i="6"/>
  <c r="I31" i="6"/>
  <c r="E33" i="6"/>
  <c r="G34" i="6"/>
  <c r="F23" i="6"/>
  <c r="D24" i="6"/>
  <c r="H24" i="6"/>
  <c r="F25" i="6"/>
  <c r="D26" i="6"/>
  <c r="H26" i="6"/>
  <c r="F27" i="6"/>
  <c r="D28" i="6"/>
  <c r="H28" i="6"/>
  <c r="F29" i="6"/>
  <c r="D30" i="6"/>
  <c r="H30" i="6"/>
  <c r="F31" i="6"/>
  <c r="D32" i="6"/>
  <c r="H32" i="6"/>
  <c r="D34" i="6"/>
  <c r="H34" i="6"/>
  <c r="G23" i="6"/>
  <c r="E24" i="6"/>
  <c r="I24" i="6"/>
  <c r="G25" i="6"/>
  <c r="E26" i="6"/>
  <c r="I26" i="6"/>
  <c r="G27" i="6"/>
  <c r="E28" i="6"/>
  <c r="I28" i="6"/>
  <c r="G29" i="6"/>
  <c r="E30" i="6"/>
  <c r="I30" i="6"/>
  <c r="G31" i="6"/>
  <c r="E32" i="6"/>
  <c r="I32" i="6"/>
  <c r="G33" i="6"/>
  <c r="E34" i="6"/>
</calcChain>
</file>

<file path=xl/sharedStrings.xml><?xml version="1.0" encoding="utf-8"?>
<sst xmlns="http://schemas.openxmlformats.org/spreadsheetml/2006/main" count="66" uniqueCount="28">
  <si>
    <t>Type</t>
  </si>
  <si>
    <t>° C</t>
  </si>
  <si>
    <t>EN16430 Certification Data</t>
  </si>
  <si>
    <t>Typ</t>
  </si>
  <si>
    <t>Lüftergeschwindigkeit</t>
  </si>
  <si>
    <t>Standby</t>
  </si>
  <si>
    <t>Dyn. max</t>
  </si>
  <si>
    <t>Bauhöhe</t>
  </si>
  <si>
    <t>W/m bei 75/65/20</t>
  </si>
  <si>
    <t>n-Exponent</t>
  </si>
  <si>
    <t>Gewicht (kg/m)</t>
  </si>
  <si>
    <t>Wasserinhalt (l/m)</t>
  </si>
  <si>
    <r>
      <t>K</t>
    </r>
    <r>
      <rPr>
        <b/>
        <vertAlign val="subscript"/>
        <sz val="12"/>
        <rFont val="Calibri"/>
        <family val="2"/>
        <scheme val="minor"/>
      </rPr>
      <t>M</t>
    </r>
  </si>
  <si>
    <t>Wärmeleistungen: (Logarithmisch)</t>
  </si>
  <si>
    <t>Weitere Betriebstemperaturen?</t>
  </si>
  <si>
    <t>Vorlauftemperatur (°C)</t>
  </si>
  <si>
    <t>&lt;&lt;&lt;</t>
  </si>
  <si>
    <t>Vorlauftemperatur eintragen</t>
  </si>
  <si>
    <t>Rücklauftemperatur (°C)</t>
  </si>
  <si>
    <t>Rücklauftemperatur eintragen</t>
  </si>
  <si>
    <t>Raumtemperatur (°C)</t>
  </si>
  <si>
    <t>Raumtemperatur eintragen</t>
  </si>
  <si>
    <t>Delta T</t>
  </si>
  <si>
    <t>Geschwindigkeit</t>
  </si>
  <si>
    <t>EVEREST PLAN VENTO (HEIZUNG)</t>
  </si>
  <si>
    <t>W/m bei 10K</t>
  </si>
  <si>
    <t>Wärmeleistungen:</t>
  </si>
  <si>
    <t>EVEREST PLAN VENTO (KÜHLUNG)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</si>
</sst>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0_)"/>
    <numFmt numFmtId="166" formatCode="0.00_)"/>
    <numFmt numFmtId="167" formatCode="0.0_)"/>
  </numFmts>
  <fonts count="16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42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FF5353"/>
      </left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2">
    <xf numFmtId="0" fontId="0" fillId="0" borderId="0" xfId="0"/>
    <xf numFmtId="164" fontId="5" fillId="0" borderId="0" xfId="1" applyNumberFormat="1" applyFont="1" applyProtection="1">
      <protection hidden="1"/>
    </xf>
    <xf numFmtId="164" fontId="6" fillId="0" borderId="0" xfId="1" applyNumberFormat="1" applyFont="1" applyAlignment="1" applyProtection="1">
      <alignment horizontal="left" vertical="top"/>
      <protection hidden="1"/>
    </xf>
    <xf numFmtId="164" fontId="7" fillId="0" borderId="0" xfId="1" applyNumberFormat="1" applyFont="1"/>
    <xf numFmtId="164" fontId="8" fillId="0" borderId="0" xfId="1" applyNumberFormat="1" applyFont="1"/>
    <xf numFmtId="164" fontId="9" fillId="2" borderId="0" xfId="1" applyNumberFormat="1" applyFont="1" applyFill="1" applyProtection="1">
      <protection hidden="1"/>
    </xf>
    <xf numFmtId="164" fontId="8" fillId="0" borderId="0" xfId="1" applyNumberFormat="1" applyFont="1" applyAlignment="1">
      <alignment horizontal="left"/>
    </xf>
    <xf numFmtId="164" fontId="3" fillId="0" borderId="0" xfId="1" applyNumberFormat="1" applyFont="1"/>
    <xf numFmtId="164" fontId="5" fillId="0" borderId="5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center"/>
    </xf>
    <xf numFmtId="165" fontId="3" fillId="0" borderId="13" xfId="1" applyNumberFormat="1" applyFont="1" applyBorder="1" applyAlignment="1">
      <alignment horizontal="center"/>
    </xf>
    <xf numFmtId="166" fontId="3" fillId="3" borderId="11" xfId="1" applyNumberFormat="1" applyFont="1" applyFill="1" applyBorder="1" applyAlignment="1">
      <alignment horizontal="center"/>
    </xf>
    <xf numFmtId="166" fontId="3" fillId="3" borderId="12" xfId="1" applyNumberFormat="1" applyFont="1" applyFill="1" applyBorder="1" applyAlignment="1">
      <alignment horizontal="center"/>
    </xf>
    <xf numFmtId="166" fontId="3" fillId="3" borderId="13" xfId="1" applyNumberFormat="1" applyFont="1" applyFill="1" applyBorder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165" fontId="3" fillId="3" borderId="15" xfId="1" applyNumberFormat="1" applyFont="1" applyFill="1" applyBorder="1" applyAlignment="1">
      <alignment horizontal="center"/>
    </xf>
    <xf numFmtId="165" fontId="3" fillId="3" borderId="16" xfId="1" applyNumberFormat="1" applyFont="1" applyFill="1" applyBorder="1" applyAlignment="1">
      <alignment horizontal="center"/>
    </xf>
    <xf numFmtId="164" fontId="9" fillId="0" borderId="0" xfId="1" applyNumberFormat="1" applyFont="1" applyAlignment="1" applyProtection="1">
      <alignment vertical="center"/>
      <protection hidden="1"/>
    </xf>
    <xf numFmtId="164" fontId="5" fillId="0" borderId="0" xfId="1" applyNumberFormat="1" applyFont="1" applyAlignment="1">
      <alignment horizontal="left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Protection="1">
      <protection hidden="1"/>
    </xf>
    <xf numFmtId="164" fontId="3" fillId="0" borderId="0" xfId="2" applyNumberFormat="1" applyFont="1" applyAlignment="1">
      <alignment horizontal="center"/>
    </xf>
    <xf numFmtId="0" fontId="13" fillId="0" borderId="0" xfId="2" applyFont="1" applyAlignment="1" applyProtection="1">
      <alignment horizontal="center"/>
      <protection locked="0"/>
    </xf>
    <xf numFmtId="164" fontId="5" fillId="0" borderId="0" xfId="1" applyNumberFormat="1" applyFont="1"/>
    <xf numFmtId="2" fontId="5" fillId="0" borderId="0" xfId="2" applyNumberFormat="1" applyFont="1" applyAlignment="1">
      <alignment horizontal="center"/>
    </xf>
    <xf numFmtId="2" fontId="13" fillId="3" borderId="0" xfId="2" applyNumberFormat="1" applyFont="1" applyFill="1" applyAlignment="1">
      <alignment horizontal="center"/>
    </xf>
    <xf numFmtId="164" fontId="5" fillId="0" borderId="12" xfId="1" applyNumberFormat="1" applyFont="1" applyBorder="1" applyAlignment="1">
      <alignment horizontal="centerContinuous"/>
    </xf>
    <xf numFmtId="164" fontId="5" fillId="3" borderId="12" xfId="1" applyNumberFormat="1" applyFont="1" applyFill="1" applyBorder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164" fontId="5" fillId="0" borderId="12" xfId="1" applyNumberFormat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3" borderId="2" xfId="1" applyNumberFormat="1" applyFont="1" applyFill="1" applyBorder="1" applyAlignment="1">
      <alignment horizontal="centerContinuous"/>
    </xf>
    <xf numFmtId="164" fontId="5" fillId="3" borderId="17" xfId="1" applyNumberFormat="1" applyFont="1" applyFill="1" applyBorder="1" applyAlignment="1">
      <alignment horizontal="center"/>
    </xf>
    <xf numFmtId="164" fontId="5" fillId="3" borderId="18" xfId="1" applyNumberFormat="1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horizontal="center"/>
    </xf>
    <xf numFmtId="164" fontId="5" fillId="3" borderId="20" xfId="1" applyNumberFormat="1" applyFont="1" applyFill="1" applyBorder="1" applyAlignment="1">
      <alignment horizontal="center"/>
    </xf>
    <xf numFmtId="164" fontId="5" fillId="3" borderId="7" xfId="1" applyNumberFormat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3" fillId="3" borderId="11" xfId="1" applyNumberFormat="1" applyFont="1" applyFill="1" applyBorder="1" applyAlignment="1">
      <alignment horizontal="center"/>
    </xf>
    <xf numFmtId="164" fontId="3" fillId="3" borderId="12" xfId="1" applyNumberFormat="1" applyFont="1" applyFill="1" applyBorder="1" applyAlignment="1">
      <alignment horizontal="center"/>
    </xf>
    <xf numFmtId="164" fontId="3" fillId="3" borderId="13" xfId="1" applyNumberFormat="1" applyFont="1" applyFill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3" borderId="14" xfId="1" applyNumberFormat="1" applyFont="1" applyFill="1" applyBorder="1" applyAlignment="1">
      <alignment horizontal="center"/>
    </xf>
    <xf numFmtId="164" fontId="3" fillId="3" borderId="15" xfId="1" applyNumberFormat="1" applyFont="1" applyFill="1" applyBorder="1" applyAlignment="1">
      <alignment horizontal="center"/>
    </xf>
    <xf numFmtId="164" fontId="3" fillId="3" borderId="16" xfId="1" applyNumberFormat="1" applyFont="1" applyFill="1" applyBorder="1" applyAlignment="1">
      <alignment horizontal="center"/>
    </xf>
    <xf numFmtId="0" fontId="3" fillId="0" borderId="0" xfId="3" applyFont="1" applyProtection="1">
      <protection hidden="1"/>
    </xf>
    <xf numFmtId="0" fontId="4" fillId="0" borderId="0" xfId="3" applyFont="1" applyProtection="1">
      <protection hidden="1"/>
    </xf>
    <xf numFmtId="0" fontId="3" fillId="0" borderId="0" xfId="3" applyFont="1" applyAlignment="1" applyProtection="1">
      <alignment horizontal="left"/>
      <protection hidden="1"/>
    </xf>
    <xf numFmtId="0" fontId="14" fillId="0" borderId="0" xfId="3" applyFont="1" applyAlignment="1" applyProtection="1">
      <alignment horizontal="right"/>
      <protection hidden="1"/>
    </xf>
    <xf numFmtId="164" fontId="14" fillId="0" borderId="0" xfId="3" applyNumberFormat="1" applyFont="1" applyProtection="1">
      <protection hidden="1"/>
    </xf>
    <xf numFmtId="164" fontId="5" fillId="2" borderId="0" xfId="1" applyNumberFormat="1" applyFont="1" applyFill="1" applyProtection="1">
      <protection hidden="1"/>
    </xf>
    <xf numFmtId="164" fontId="14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0" xfId="1" applyNumberFormat="1" applyFont="1" applyAlignment="1">
      <alignment horizontal="left"/>
    </xf>
    <xf numFmtId="164" fontId="15" fillId="0" borderId="0" xfId="1" applyNumberFormat="1" applyFont="1"/>
    <xf numFmtId="164" fontId="5" fillId="0" borderId="21" xfId="1" applyNumberFormat="1" applyFont="1" applyBorder="1" applyAlignment="1">
      <alignment horizontal="center"/>
    </xf>
    <xf numFmtId="164" fontId="5" fillId="0" borderId="19" xfId="1" applyNumberFormat="1" applyFont="1" applyBorder="1" applyAlignment="1">
      <alignment horizontal="center"/>
    </xf>
    <xf numFmtId="164" fontId="3" fillId="3" borderId="22" xfId="1" applyNumberFormat="1" applyFont="1" applyFill="1" applyBorder="1" applyAlignment="1">
      <alignment horizontal="center"/>
    </xf>
    <xf numFmtId="164" fontId="3" fillId="3" borderId="23" xfId="1" applyNumberFormat="1" applyFont="1" applyFill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6" fontId="3" fillId="3" borderId="24" xfId="1" applyNumberFormat="1" applyFont="1" applyFill="1" applyBorder="1" applyAlignment="1">
      <alignment horizontal="center"/>
    </xf>
    <xf numFmtId="166" fontId="3" fillId="3" borderId="7" xfId="1" applyNumberFormat="1" applyFont="1" applyFill="1" applyBorder="1" applyAlignment="1">
      <alignment horizontal="center"/>
    </xf>
    <xf numFmtId="166" fontId="3" fillId="3" borderId="19" xfId="1" applyNumberFormat="1" applyFont="1" applyFill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5" fontId="3" fillId="3" borderId="25" xfId="1" applyNumberFormat="1" applyFont="1" applyFill="1" applyBorder="1" applyAlignment="1">
      <alignment horizontal="center"/>
    </xf>
    <xf numFmtId="165" fontId="3" fillId="3" borderId="26" xfId="1" applyNumberFormat="1" applyFont="1" applyFill="1" applyBorder="1" applyAlignment="1">
      <alignment horizontal="center"/>
    </xf>
    <xf numFmtId="165" fontId="3" fillId="3" borderId="27" xfId="1" applyNumberFormat="1" applyFont="1" applyFill="1" applyBorder="1" applyAlignment="1">
      <alignment horizontal="center"/>
    </xf>
    <xf numFmtId="164" fontId="13" fillId="0" borderId="0" xfId="1" applyNumberFormat="1" applyFont="1" applyAlignment="1" applyProtection="1">
      <alignment horizontal="center"/>
      <protection locked="0"/>
    </xf>
    <xf numFmtId="167" fontId="13" fillId="3" borderId="0" xfId="1" applyNumberFormat="1" applyFont="1" applyFill="1" applyAlignment="1">
      <alignment horizontal="center" vertical="center"/>
    </xf>
    <xf numFmtId="164" fontId="3" fillId="0" borderId="28" xfId="1" applyNumberFormat="1" applyFont="1" applyBorder="1"/>
    <xf numFmtId="164" fontId="5" fillId="0" borderId="29" xfId="1" applyNumberFormat="1" applyFont="1" applyBorder="1" applyAlignment="1">
      <alignment horizontal="center"/>
    </xf>
    <xf numFmtId="164" fontId="5" fillId="0" borderId="30" xfId="1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164" fontId="5" fillId="0" borderId="32" xfId="1" applyNumberFormat="1" applyFont="1" applyBorder="1" applyAlignment="1">
      <alignment horizontal="center"/>
    </xf>
    <xf numFmtId="164" fontId="5" fillId="0" borderId="33" xfId="1" applyNumberFormat="1" applyFont="1" applyBorder="1" applyAlignment="1">
      <alignment horizontal="center"/>
    </xf>
    <xf numFmtId="164" fontId="5" fillId="3" borderId="2" xfId="1" applyNumberFormat="1" applyFont="1" applyFill="1" applyBorder="1"/>
    <xf numFmtId="164" fontId="5" fillId="3" borderId="34" xfId="1" applyNumberFormat="1" applyFont="1" applyFill="1" applyBorder="1" applyAlignment="1">
      <alignment horizontal="center"/>
    </xf>
    <xf numFmtId="164" fontId="5" fillId="3" borderId="0" xfId="1" applyNumberFormat="1" applyFont="1" applyFill="1" applyAlignment="1">
      <alignment horizontal="center"/>
    </xf>
    <xf numFmtId="164" fontId="5" fillId="3" borderId="35" xfId="1" applyNumberFormat="1" applyFont="1" applyFill="1" applyBorder="1" applyAlignment="1">
      <alignment horizontal="center"/>
    </xf>
    <xf numFmtId="164" fontId="3" fillId="0" borderId="36" xfId="1" applyNumberFormat="1" applyFont="1" applyBorder="1" applyAlignment="1">
      <alignment horizontal="center"/>
    </xf>
    <xf numFmtId="164" fontId="3" fillId="0" borderId="37" xfId="1" applyNumberFormat="1" applyFont="1" applyBorder="1" applyAlignment="1">
      <alignment horizontal="center"/>
    </xf>
    <xf numFmtId="164" fontId="3" fillId="0" borderId="38" xfId="1" applyNumberFormat="1" applyFont="1" applyBorder="1" applyAlignment="1">
      <alignment horizontal="center"/>
    </xf>
    <xf numFmtId="164" fontId="5" fillId="3" borderId="3" xfId="1" applyNumberFormat="1" applyFont="1" applyFill="1" applyBorder="1" applyAlignment="1">
      <alignment horizontal="centerContinuous"/>
    </xf>
    <xf numFmtId="164" fontId="3" fillId="3" borderId="2" xfId="1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164" fontId="3" fillId="3" borderId="39" xfId="1" applyNumberFormat="1" applyFont="1" applyFill="1" applyBorder="1" applyAlignment="1">
      <alignment horizontal="center"/>
    </xf>
    <xf numFmtId="164" fontId="5" fillId="0" borderId="29" xfId="1" applyNumberFormat="1" applyFont="1" applyBorder="1" applyAlignment="1">
      <alignment horizontal="centerContinuous"/>
    </xf>
    <xf numFmtId="164" fontId="3" fillId="0" borderId="40" xfId="1" applyNumberFormat="1" applyFont="1" applyBorder="1" applyAlignment="1">
      <alignment horizontal="center"/>
    </xf>
    <xf numFmtId="164" fontId="3" fillId="0" borderId="33" xfId="1" applyNumberFormat="1" applyFont="1" applyBorder="1" applyAlignment="1">
      <alignment horizontal="center"/>
    </xf>
    <xf numFmtId="164" fontId="3" fillId="0" borderId="41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Continuous"/>
    </xf>
    <xf numFmtId="164" fontId="3" fillId="0" borderId="2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5" fillId="3" borderId="4" xfId="1" applyNumberFormat="1" applyFont="1" applyFill="1" applyBorder="1" applyAlignment="1">
      <alignment horizontal="centerContinuous"/>
    </xf>
    <xf numFmtId="164" fontId="3" fillId="3" borderId="25" xfId="1" applyNumberFormat="1" applyFont="1" applyFill="1" applyBorder="1" applyAlignment="1">
      <alignment horizontal="center"/>
    </xf>
    <xf numFmtId="164" fontId="3" fillId="3" borderId="26" xfId="1" applyNumberFormat="1" applyFont="1" applyFill="1" applyBorder="1" applyAlignment="1">
      <alignment horizontal="center"/>
    </xf>
    <xf numFmtId="164" fontId="3" fillId="3" borderId="27" xfId="1" applyNumberFormat="1" applyFont="1" applyFill="1" applyBorder="1" applyAlignment="1">
      <alignment horizontal="center"/>
    </xf>
    <xf numFmtId="164" fontId="3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164" fontId="3" fillId="3" borderId="0" xfId="1" applyNumberFormat="1" applyFont="1" applyFill="1" applyAlignment="1">
      <alignment horizontal="left" vertical="center"/>
    </xf>
    <xf numFmtId="164" fontId="5" fillId="0" borderId="12" xfId="1" applyNumberFormat="1" applyFont="1" applyBorder="1" applyAlignment="1">
      <alignment horizontal="center"/>
    </xf>
    <xf numFmtId="164" fontId="5" fillId="3" borderId="12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 applyProtection="1">
      <alignment horizontal="left" vertical="center"/>
      <protection hidden="1"/>
    </xf>
    <xf numFmtId="164" fontId="3" fillId="3" borderId="0" xfId="1" applyNumberFormat="1" applyFont="1" applyFill="1" applyAlignment="1" applyProtection="1">
      <alignment horizontal="left" vertical="center"/>
      <protection hidden="1"/>
    </xf>
    <xf numFmtId="164" fontId="6" fillId="2" borderId="0" xfId="1" applyNumberFormat="1" applyFont="1" applyFill="1" applyAlignment="1" applyProtection="1">
      <alignment horizontal="left" vertical="top"/>
      <protection hidden="1"/>
    </xf>
  </cellXfs>
  <cellStyles count="4">
    <cellStyle name="Normal_EN442" xfId="1" xr:uid="{B2F63C81-7A25-43C8-939F-8C97B9A878D6}"/>
    <cellStyle name="Normal_LogW-test" xfId="2" xr:uid="{0660E74B-149A-4682-8C9B-28A313192C35}"/>
    <cellStyle name="Standaard" xfId="0" builtinId="0"/>
    <cellStyle name="Standaard 2" xfId="3" xr:uid="{282476A5-DF56-4304-872C-EED908A2C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58524</xdr:colOff>
      <xdr:row>0</xdr:row>
      <xdr:rowOff>68035</xdr:rowOff>
    </xdr:from>
    <xdr:to>
      <xdr:col>2</xdr:col>
      <xdr:colOff>528881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C27378-6E12-4AB1-81D6-A0A271112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13357" cy="244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1</xdr:col>
      <xdr:colOff>526080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2DBCA0-BA94-4CB2-BCE5-67C7E955A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10556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93B65-B591-4128-BCEA-6FD95BAEBC37}">
  <dimension ref="A1:I50"/>
  <sheetViews>
    <sheetView showGridLines="0" tabSelected="1" topLeftCell="B1" zoomScale="85" zoomScaleNormal="85" workbookViewId="0">
      <selection activeCell="D14" sqref="D14"/>
    </sheetView>
  </sheetViews>
  <sheetFormatPr defaultColWidth="9" defaultRowHeight="15" x14ac:dyDescent="0.25"/>
  <cols>
    <col min="1" max="1" width="0" style="3" hidden="1" customWidth="1"/>
    <col min="2" max="3" width="15" style="3" customWidth="1"/>
    <col min="4" max="14" width="8.5" style="3" customWidth="1"/>
    <col min="15" max="16384" width="9" style="3"/>
  </cols>
  <sheetData>
    <row r="1" spans="1:9" s="62" customFormat="1" ht="28.5" customHeight="1" x14ac:dyDescent="0.25">
      <c r="B1" s="63"/>
      <c r="C1" s="1"/>
      <c r="D1" s="2" t="s">
        <v>24</v>
      </c>
      <c r="E1" s="2"/>
      <c r="F1" s="2"/>
      <c r="G1" s="64"/>
      <c r="H1" s="64"/>
      <c r="I1" s="64"/>
    </row>
    <row r="2" spans="1:9" ht="15.75" customHeight="1" x14ac:dyDescent="0.25">
      <c r="B2" s="4"/>
    </row>
    <row r="3" spans="1:9" ht="21" x14ac:dyDescent="0.35">
      <c r="B3" s="5" t="s">
        <v>2</v>
      </c>
      <c r="C3" s="6"/>
      <c r="D3" s="6"/>
    </row>
    <row r="4" spans="1:9" s="7" customFormat="1" ht="15.75" customHeight="1" x14ac:dyDescent="0.25">
      <c r="B4" s="125" t="s">
        <v>3</v>
      </c>
      <c r="C4" s="127"/>
      <c r="D4" s="125">
        <v>22</v>
      </c>
      <c r="E4" s="126"/>
      <c r="F4" s="126"/>
      <c r="G4" s="126"/>
      <c r="H4" s="126"/>
      <c r="I4" s="127"/>
    </row>
    <row r="5" spans="1:9" s="7" customFormat="1" ht="15.75" customHeight="1" x14ac:dyDescent="0.25">
      <c r="B5" s="123" t="s">
        <v>4</v>
      </c>
      <c r="C5" s="122"/>
      <c r="D5" s="123" t="s">
        <v>5</v>
      </c>
      <c r="E5" s="124"/>
      <c r="F5" s="128"/>
      <c r="G5" s="124" t="s">
        <v>6</v>
      </c>
      <c r="H5" s="124"/>
      <c r="I5" s="122"/>
    </row>
    <row r="6" spans="1:9" s="7" customFormat="1" ht="15.75" customHeight="1" thickBot="1" x14ac:dyDescent="0.3">
      <c r="B6" s="125" t="s">
        <v>7</v>
      </c>
      <c r="C6" s="127"/>
      <c r="D6" s="8">
        <v>400</v>
      </c>
      <c r="E6" s="8">
        <v>600</v>
      </c>
      <c r="F6" s="9">
        <v>900</v>
      </c>
      <c r="G6" s="10">
        <v>400</v>
      </c>
      <c r="H6" s="8">
        <v>600</v>
      </c>
      <c r="I6" s="8">
        <v>900</v>
      </c>
    </row>
    <row r="7" spans="1:9" s="7" customFormat="1" ht="15.75" customHeight="1" x14ac:dyDescent="0.25">
      <c r="B7" s="123" t="s">
        <v>8</v>
      </c>
      <c r="C7" s="124"/>
      <c r="D7" s="11">
        <v>1057</v>
      </c>
      <c r="E7" s="12">
        <v>1453</v>
      </c>
      <c r="F7" s="13">
        <v>2020</v>
      </c>
      <c r="G7" s="11">
        <v>1522</v>
      </c>
      <c r="H7" s="12">
        <v>1983</v>
      </c>
      <c r="I7" s="13">
        <v>2562</v>
      </c>
    </row>
    <row r="8" spans="1:9" s="7" customFormat="1" ht="15.75" customHeight="1" x14ac:dyDescent="0.25">
      <c r="B8" s="125" t="s">
        <v>9</v>
      </c>
      <c r="C8" s="126"/>
      <c r="D8" s="14">
        <v>1.3148</v>
      </c>
      <c r="E8" s="15">
        <v>1.3387</v>
      </c>
      <c r="F8" s="16">
        <v>1.34</v>
      </c>
      <c r="G8" s="14">
        <v>1.1982999999999999</v>
      </c>
      <c r="H8" s="15">
        <v>1.2112000000000001</v>
      </c>
      <c r="I8" s="16">
        <v>1.2541</v>
      </c>
    </row>
    <row r="9" spans="1:9" s="7" customFormat="1" ht="15.75" customHeight="1" x14ac:dyDescent="0.25">
      <c r="B9" s="123" t="s">
        <v>10</v>
      </c>
      <c r="C9" s="124"/>
      <c r="D9" s="17">
        <v>24.67</v>
      </c>
      <c r="E9" s="18">
        <v>35.700000000000003</v>
      </c>
      <c r="F9" s="19">
        <v>53.55</v>
      </c>
      <c r="G9" s="17">
        <v>24.67</v>
      </c>
      <c r="H9" s="18">
        <v>35.700000000000003</v>
      </c>
      <c r="I9" s="19">
        <v>53.55</v>
      </c>
    </row>
    <row r="10" spans="1:9" s="7" customFormat="1" ht="15.75" customHeight="1" x14ac:dyDescent="0.25">
      <c r="B10" s="125" t="s">
        <v>11</v>
      </c>
      <c r="C10" s="126"/>
      <c r="D10" s="20">
        <v>4.5999999999999996</v>
      </c>
      <c r="E10" s="21">
        <v>6.6</v>
      </c>
      <c r="F10" s="22">
        <v>9.65</v>
      </c>
      <c r="G10" s="20">
        <v>4.5999999999999996</v>
      </c>
      <c r="H10" s="21">
        <v>6.6</v>
      </c>
      <c r="I10" s="22">
        <v>9.65</v>
      </c>
    </row>
    <row r="11" spans="1:9" s="7" customFormat="1" ht="15.75" customHeight="1" thickBot="1" x14ac:dyDescent="0.4">
      <c r="B11" s="123" t="s">
        <v>12</v>
      </c>
      <c r="C11" s="124"/>
      <c r="D11" s="23">
        <v>6.1698000000000004</v>
      </c>
      <c r="E11" s="24">
        <v>7.7241999999999997</v>
      </c>
      <c r="F11" s="25">
        <v>10.6839</v>
      </c>
      <c r="G11" s="23">
        <v>14.013299999999999</v>
      </c>
      <c r="H11" s="24">
        <v>17.359200000000001</v>
      </c>
      <c r="I11" s="25">
        <v>18.962700000000002</v>
      </c>
    </row>
    <row r="12" spans="1:9" s="7" customFormat="1" ht="15.75" customHeight="1" x14ac:dyDescent="0.25"/>
    <row r="13" spans="1:9" s="7" customFormat="1" ht="21" customHeight="1" x14ac:dyDescent="0.35">
      <c r="B13" s="26" t="s">
        <v>13</v>
      </c>
      <c r="C13" s="116"/>
      <c r="D13" s="27"/>
      <c r="F13" s="28"/>
      <c r="G13" s="29" t="s">
        <v>14</v>
      </c>
    </row>
    <row r="14" spans="1:9" s="7" customFormat="1" ht="15.75" customHeight="1" x14ac:dyDescent="0.25">
      <c r="A14" s="30">
        <v>75</v>
      </c>
      <c r="B14" s="117" t="s">
        <v>15</v>
      </c>
      <c r="C14" s="117"/>
      <c r="D14" s="31">
        <v>45</v>
      </c>
      <c r="E14" s="32" t="s">
        <v>1</v>
      </c>
      <c r="F14" s="65" t="s">
        <v>16</v>
      </c>
      <c r="G14" s="66" t="s">
        <v>17</v>
      </c>
    </row>
    <row r="15" spans="1:9" s="7" customFormat="1" ht="15.75" customHeight="1" x14ac:dyDescent="0.25">
      <c r="A15" s="30">
        <v>65</v>
      </c>
      <c r="B15" s="117" t="s">
        <v>18</v>
      </c>
      <c r="C15" s="117"/>
      <c r="D15" s="31">
        <v>35</v>
      </c>
      <c r="E15" s="32" t="s">
        <v>1</v>
      </c>
      <c r="F15" s="65" t="s">
        <v>16</v>
      </c>
      <c r="G15" s="66" t="s">
        <v>19</v>
      </c>
    </row>
    <row r="16" spans="1:9" s="7" customFormat="1" ht="15.75" customHeight="1" x14ac:dyDescent="0.25">
      <c r="A16" s="30">
        <v>20</v>
      </c>
      <c r="B16" s="117" t="s">
        <v>20</v>
      </c>
      <c r="C16" s="117"/>
      <c r="D16" s="31">
        <v>20</v>
      </c>
      <c r="E16" s="32" t="s">
        <v>1</v>
      </c>
      <c r="F16" s="65" t="s">
        <v>16</v>
      </c>
      <c r="G16" s="66" t="s">
        <v>21</v>
      </c>
    </row>
    <row r="17" spans="1:9" s="7" customFormat="1" ht="15.75" customHeight="1" x14ac:dyDescent="0.25">
      <c r="A17" s="33">
        <f>(A14-A15)/LN((A14-A16)/(A15-A16))</f>
        <v>49.83288654563971</v>
      </c>
      <c r="B17" s="118" t="s">
        <v>22</v>
      </c>
      <c r="C17" s="118"/>
      <c r="D17" s="34">
        <f>(D14-D15)/LN((D14-D16)/(D15-D16))</f>
        <v>19.576151889712175</v>
      </c>
      <c r="E17" s="32" t="s">
        <v>1</v>
      </c>
    </row>
    <row r="18" spans="1:9" s="7" customFormat="1" ht="15.75" customHeight="1" x14ac:dyDescent="0.25"/>
    <row r="19" spans="1:9" s="7" customFormat="1" ht="15.75" customHeight="1" x14ac:dyDescent="0.25">
      <c r="C19" s="35" t="s">
        <v>0</v>
      </c>
      <c r="D19" s="119">
        <v>22</v>
      </c>
      <c r="E19" s="119"/>
      <c r="F19" s="119"/>
      <c r="G19" s="119"/>
      <c r="H19" s="119"/>
      <c r="I19" s="119"/>
    </row>
    <row r="20" spans="1:9" s="7" customFormat="1" ht="15.75" customHeight="1" x14ac:dyDescent="0.25">
      <c r="C20" s="36" t="s">
        <v>23</v>
      </c>
      <c r="D20" s="120" t="s">
        <v>5</v>
      </c>
      <c r="E20" s="120"/>
      <c r="F20" s="121"/>
      <c r="G20" s="122" t="s">
        <v>6</v>
      </c>
      <c r="H20" s="120"/>
      <c r="I20" s="120"/>
    </row>
    <row r="21" spans="1:9" s="7" customFormat="1" ht="15.75" customHeight="1" x14ac:dyDescent="0.25">
      <c r="B21" s="37"/>
      <c r="C21" s="35" t="s">
        <v>7</v>
      </c>
      <c r="D21" s="38">
        <v>400</v>
      </c>
      <c r="E21" s="38">
        <v>600</v>
      </c>
      <c r="F21" s="39">
        <v>900</v>
      </c>
      <c r="G21" s="40">
        <v>400</v>
      </c>
      <c r="H21" s="38">
        <v>600</v>
      </c>
      <c r="I21" s="38">
        <v>900</v>
      </c>
    </row>
    <row r="22" spans="1:9" s="7" customFormat="1" ht="15.75" customHeight="1" thickBot="1" x14ac:dyDescent="0.3">
      <c r="B22" s="37"/>
      <c r="C22" s="41"/>
      <c r="D22" s="42"/>
      <c r="E22" s="43"/>
      <c r="F22" s="44"/>
      <c r="G22" s="45"/>
      <c r="H22" s="43"/>
      <c r="I22" s="46"/>
    </row>
    <row r="23" spans="1:9" s="7" customFormat="1" ht="15.75" customHeight="1" x14ac:dyDescent="0.25">
      <c r="B23" s="47"/>
      <c r="C23" s="48">
        <v>500</v>
      </c>
      <c r="D23" s="49">
        <f t="shared" ref="D23:I34" si="0">ROUND(D$7*$C23/1000*($D$17/$A$17)^D$8,0)</f>
        <v>155</v>
      </c>
      <c r="E23" s="50">
        <f t="shared" si="0"/>
        <v>208</v>
      </c>
      <c r="F23" s="51">
        <f t="shared" si="0"/>
        <v>289</v>
      </c>
      <c r="G23" s="49">
        <f t="shared" si="0"/>
        <v>248</v>
      </c>
      <c r="H23" s="50">
        <f t="shared" si="0"/>
        <v>320</v>
      </c>
      <c r="I23" s="51">
        <f t="shared" si="0"/>
        <v>397</v>
      </c>
    </row>
    <row r="24" spans="1:9" s="7" customFormat="1" ht="15.75" customHeight="1" x14ac:dyDescent="0.25">
      <c r="B24" s="47"/>
      <c r="C24" s="52">
        <v>600</v>
      </c>
      <c r="D24" s="53">
        <f t="shared" si="0"/>
        <v>186</v>
      </c>
      <c r="E24" s="54">
        <f t="shared" si="0"/>
        <v>250</v>
      </c>
      <c r="F24" s="55">
        <f t="shared" si="0"/>
        <v>347</v>
      </c>
      <c r="G24" s="53">
        <f t="shared" si="0"/>
        <v>298</v>
      </c>
      <c r="H24" s="54">
        <f t="shared" si="0"/>
        <v>384</v>
      </c>
      <c r="I24" s="55">
        <f t="shared" si="0"/>
        <v>476</v>
      </c>
    </row>
    <row r="25" spans="1:9" s="7" customFormat="1" ht="15.75" customHeight="1" x14ac:dyDescent="0.25">
      <c r="B25" s="47"/>
      <c r="C25" s="48">
        <v>700</v>
      </c>
      <c r="D25" s="56">
        <f t="shared" si="0"/>
        <v>217</v>
      </c>
      <c r="E25" s="57">
        <f t="shared" si="0"/>
        <v>291</v>
      </c>
      <c r="F25" s="58">
        <f t="shared" si="0"/>
        <v>404</v>
      </c>
      <c r="G25" s="56">
        <f t="shared" si="0"/>
        <v>348</v>
      </c>
      <c r="H25" s="57">
        <f t="shared" si="0"/>
        <v>448</v>
      </c>
      <c r="I25" s="58">
        <f t="shared" si="0"/>
        <v>556</v>
      </c>
    </row>
    <row r="26" spans="1:9" s="7" customFormat="1" ht="15.75" customHeight="1" x14ac:dyDescent="0.25">
      <c r="B26" s="47"/>
      <c r="C26" s="52">
        <v>800</v>
      </c>
      <c r="D26" s="53">
        <f t="shared" si="0"/>
        <v>248</v>
      </c>
      <c r="E26" s="54">
        <f t="shared" si="0"/>
        <v>333</v>
      </c>
      <c r="F26" s="55">
        <f t="shared" si="0"/>
        <v>462</v>
      </c>
      <c r="G26" s="53">
        <f t="shared" si="0"/>
        <v>397</v>
      </c>
      <c r="H26" s="54">
        <f t="shared" si="0"/>
        <v>512</v>
      </c>
      <c r="I26" s="55">
        <f t="shared" si="0"/>
        <v>635</v>
      </c>
    </row>
    <row r="27" spans="1:9" s="7" customFormat="1" ht="15.75" customHeight="1" x14ac:dyDescent="0.25">
      <c r="B27" s="47"/>
      <c r="C27" s="48">
        <v>900</v>
      </c>
      <c r="D27" s="56">
        <f t="shared" si="0"/>
        <v>278</v>
      </c>
      <c r="E27" s="57">
        <f t="shared" si="0"/>
        <v>374</v>
      </c>
      <c r="F27" s="58">
        <f t="shared" si="0"/>
        <v>520</v>
      </c>
      <c r="G27" s="56">
        <f t="shared" si="0"/>
        <v>447</v>
      </c>
      <c r="H27" s="57">
        <f t="shared" si="0"/>
        <v>576</v>
      </c>
      <c r="I27" s="58">
        <f t="shared" si="0"/>
        <v>714</v>
      </c>
    </row>
    <row r="28" spans="1:9" s="7" customFormat="1" ht="15.75" customHeight="1" x14ac:dyDescent="0.25">
      <c r="B28" s="47"/>
      <c r="C28" s="52">
        <v>1000</v>
      </c>
      <c r="D28" s="53">
        <f t="shared" si="0"/>
        <v>309</v>
      </c>
      <c r="E28" s="54">
        <f t="shared" si="0"/>
        <v>416</v>
      </c>
      <c r="F28" s="55">
        <f t="shared" si="0"/>
        <v>578</v>
      </c>
      <c r="G28" s="53">
        <f t="shared" si="0"/>
        <v>497</v>
      </c>
      <c r="H28" s="54">
        <f t="shared" si="0"/>
        <v>639</v>
      </c>
      <c r="I28" s="55">
        <f t="shared" si="0"/>
        <v>794</v>
      </c>
    </row>
    <row r="29" spans="1:9" s="7" customFormat="1" ht="15.75" customHeight="1" x14ac:dyDescent="0.25">
      <c r="B29" s="47"/>
      <c r="C29" s="48">
        <v>1100</v>
      </c>
      <c r="D29" s="56">
        <f t="shared" si="0"/>
        <v>340</v>
      </c>
      <c r="E29" s="57">
        <f t="shared" si="0"/>
        <v>458</v>
      </c>
      <c r="F29" s="58">
        <f t="shared" si="0"/>
        <v>635</v>
      </c>
      <c r="G29" s="56">
        <f t="shared" si="0"/>
        <v>546</v>
      </c>
      <c r="H29" s="57">
        <f t="shared" si="0"/>
        <v>703</v>
      </c>
      <c r="I29" s="58">
        <f t="shared" si="0"/>
        <v>873</v>
      </c>
    </row>
    <row r="30" spans="1:9" s="7" customFormat="1" ht="15.75" customHeight="1" x14ac:dyDescent="0.25">
      <c r="B30" s="47"/>
      <c r="C30" s="52">
        <v>1200</v>
      </c>
      <c r="D30" s="53">
        <f t="shared" si="0"/>
        <v>371</v>
      </c>
      <c r="E30" s="54">
        <f t="shared" si="0"/>
        <v>499</v>
      </c>
      <c r="F30" s="55">
        <f t="shared" si="0"/>
        <v>693</v>
      </c>
      <c r="G30" s="53">
        <f t="shared" si="0"/>
        <v>596</v>
      </c>
      <c r="H30" s="54">
        <f t="shared" si="0"/>
        <v>767</v>
      </c>
      <c r="I30" s="55">
        <f t="shared" si="0"/>
        <v>952</v>
      </c>
    </row>
    <row r="31" spans="1:9" s="7" customFormat="1" ht="15.75" customHeight="1" x14ac:dyDescent="0.25">
      <c r="B31" s="47"/>
      <c r="C31" s="48">
        <v>1400</v>
      </c>
      <c r="D31" s="56">
        <f t="shared" si="0"/>
        <v>433</v>
      </c>
      <c r="E31" s="57">
        <f t="shared" si="0"/>
        <v>582</v>
      </c>
      <c r="F31" s="58">
        <f t="shared" si="0"/>
        <v>809</v>
      </c>
      <c r="G31" s="56">
        <f t="shared" si="0"/>
        <v>695</v>
      </c>
      <c r="H31" s="57">
        <f t="shared" si="0"/>
        <v>895</v>
      </c>
      <c r="I31" s="58">
        <f t="shared" si="0"/>
        <v>1111</v>
      </c>
    </row>
    <row r="32" spans="1:9" s="7" customFormat="1" ht="15.75" customHeight="1" x14ac:dyDescent="0.25">
      <c r="B32" s="47"/>
      <c r="C32" s="52">
        <v>1600</v>
      </c>
      <c r="D32" s="53">
        <f t="shared" si="0"/>
        <v>495</v>
      </c>
      <c r="E32" s="54">
        <f t="shared" si="0"/>
        <v>666</v>
      </c>
      <c r="F32" s="55">
        <f t="shared" si="0"/>
        <v>924</v>
      </c>
      <c r="G32" s="53">
        <f t="shared" si="0"/>
        <v>795</v>
      </c>
      <c r="H32" s="54">
        <f t="shared" si="0"/>
        <v>1023</v>
      </c>
      <c r="I32" s="55">
        <f t="shared" si="0"/>
        <v>1270</v>
      </c>
    </row>
    <row r="33" spans="2:9" s="7" customFormat="1" ht="15.75" customHeight="1" x14ac:dyDescent="0.25">
      <c r="B33" s="47"/>
      <c r="C33" s="48">
        <v>1800</v>
      </c>
      <c r="D33" s="56">
        <f t="shared" si="0"/>
        <v>557</v>
      </c>
      <c r="E33" s="57">
        <f t="shared" si="0"/>
        <v>749</v>
      </c>
      <c r="F33" s="58"/>
      <c r="G33" s="56">
        <f t="shared" si="0"/>
        <v>894</v>
      </c>
      <c r="H33" s="57">
        <f t="shared" si="0"/>
        <v>1151</v>
      </c>
      <c r="I33" s="58"/>
    </row>
    <row r="34" spans="2:9" s="7" customFormat="1" ht="15.75" customHeight="1" thickBot="1" x14ac:dyDescent="0.3">
      <c r="B34" s="47"/>
      <c r="C34" s="52">
        <v>2000</v>
      </c>
      <c r="D34" s="59">
        <f t="shared" si="0"/>
        <v>619</v>
      </c>
      <c r="E34" s="60">
        <f t="shared" si="0"/>
        <v>832</v>
      </c>
      <c r="F34" s="61"/>
      <c r="G34" s="59">
        <f t="shared" si="0"/>
        <v>994</v>
      </c>
      <c r="H34" s="60">
        <f t="shared" si="0"/>
        <v>1279</v>
      </c>
      <c r="I34" s="61"/>
    </row>
    <row r="35" spans="2:9" s="7" customFormat="1" ht="15.75" customHeight="1" x14ac:dyDescent="0.25"/>
    <row r="36" spans="2:9" s="7" customFormat="1" ht="15.75" customHeight="1" x14ac:dyDescent="0.25"/>
    <row r="37" spans="2:9" s="7" customFormat="1" ht="15.75" customHeight="1" x14ac:dyDescent="0.25"/>
    <row r="38" spans="2:9" s="7" customFormat="1" ht="15.75" customHeight="1" x14ac:dyDescent="0.25"/>
    <row r="39" spans="2:9" s="7" customFormat="1" ht="15.75" customHeight="1" x14ac:dyDescent="0.25"/>
    <row r="40" spans="2:9" s="7" customFormat="1" ht="15.75" customHeight="1" x14ac:dyDescent="0.25"/>
    <row r="41" spans="2:9" s="7" customFormat="1" ht="15.75" customHeight="1" x14ac:dyDescent="0.25"/>
    <row r="42" spans="2:9" s="7" customFormat="1" ht="15.75" customHeight="1" x14ac:dyDescent="0.25"/>
    <row r="43" spans="2:9" s="7" customFormat="1" ht="15.75" customHeight="1" x14ac:dyDescent="0.25"/>
    <row r="44" spans="2:9" s="7" customFormat="1" ht="15.75" customHeight="1" x14ac:dyDescent="0.25"/>
    <row r="45" spans="2:9" s="7" customFormat="1" ht="15.75" customHeight="1" x14ac:dyDescent="0.25"/>
    <row r="46" spans="2:9" s="7" customFormat="1" ht="15.75" customHeight="1" x14ac:dyDescent="0.25"/>
    <row r="47" spans="2:9" s="7" customFormat="1" ht="15.75" customHeight="1" x14ac:dyDescent="0.25"/>
    <row r="48" spans="2:9" s="7" customFormat="1" ht="15.75" customHeight="1" x14ac:dyDescent="0.25"/>
    <row r="49" s="7" customFormat="1" ht="15.75" customHeight="1" x14ac:dyDescent="0.25"/>
    <row r="50" s="7" customFormat="1" ht="15.75" x14ac:dyDescent="0.25"/>
  </sheetData>
  <sheetProtection algorithmName="SHA-512" hashValue="8618E9BCnTtnqriDeZxjyN+vifORpVAwNY4RHUjKXm+uUqVIK1fXOjyYyptSzodcmXouaSr9yGGAN93WuCXeww==" saltValue="Gottyv9qLNpyKk+tThyGaw==" spinCount="100000" sheet="1" objects="1" scenarios="1"/>
  <dataConsolidate/>
  <mergeCells count="18">
    <mergeCell ref="B14:C14"/>
    <mergeCell ref="B4:C4"/>
    <mergeCell ref="D4:I4"/>
    <mergeCell ref="B5:C5"/>
    <mergeCell ref="D5:F5"/>
    <mergeCell ref="G5:I5"/>
    <mergeCell ref="B6:C6"/>
    <mergeCell ref="B7:C7"/>
    <mergeCell ref="B8:C8"/>
    <mergeCell ref="B9:C9"/>
    <mergeCell ref="B10:C10"/>
    <mergeCell ref="B11:C11"/>
    <mergeCell ref="B15:C15"/>
    <mergeCell ref="B16:C16"/>
    <mergeCell ref="B17:C17"/>
    <mergeCell ref="D19:I19"/>
    <mergeCell ref="D20:F20"/>
    <mergeCell ref="G20:I20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E6BB3-D66B-46F4-B4D9-5522BE97DA85}">
  <dimension ref="A1:M73"/>
  <sheetViews>
    <sheetView showGridLines="0" zoomScale="85" zoomScaleNormal="85" workbookViewId="0">
      <selection activeCell="C14" sqref="C14"/>
    </sheetView>
  </sheetViews>
  <sheetFormatPr defaultColWidth="9" defaultRowHeight="15.75" x14ac:dyDescent="0.25"/>
  <cols>
    <col min="1" max="2" width="15" style="7" customWidth="1"/>
    <col min="3" max="8" width="8.5" style="7" customWidth="1"/>
    <col min="9" max="11" width="8" style="7" customWidth="1"/>
    <col min="12" max="16384" width="9" style="7"/>
  </cols>
  <sheetData>
    <row r="1" spans="1:13" s="62" customFormat="1" ht="28.5" customHeight="1" x14ac:dyDescent="0.25">
      <c r="A1" s="63"/>
      <c r="B1" s="67"/>
      <c r="C1" s="131" t="s">
        <v>27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62" customFormat="1" ht="15.75" customHeight="1" x14ac:dyDescent="0.25">
      <c r="A2" s="63"/>
      <c r="B2" s="67"/>
      <c r="C2" s="68"/>
      <c r="D2" s="68"/>
      <c r="E2" s="68"/>
      <c r="F2" s="68"/>
      <c r="G2" s="68"/>
      <c r="H2" s="68"/>
    </row>
    <row r="3" spans="1:13" s="70" customFormat="1" ht="21" customHeight="1" x14ac:dyDescent="0.35">
      <c r="A3" s="5" t="s">
        <v>2</v>
      </c>
      <c r="B3" s="69"/>
      <c r="C3" s="69"/>
    </row>
    <row r="4" spans="1:13" ht="15.75" customHeight="1" x14ac:dyDescent="0.25">
      <c r="A4" s="125" t="s">
        <v>3</v>
      </c>
      <c r="B4" s="127"/>
      <c r="C4" s="125">
        <v>22</v>
      </c>
      <c r="D4" s="126"/>
      <c r="E4" s="126"/>
      <c r="F4" s="126"/>
      <c r="G4" s="126"/>
      <c r="H4" s="127"/>
    </row>
    <row r="5" spans="1:13" ht="15.75" customHeight="1" x14ac:dyDescent="0.25">
      <c r="A5" s="123" t="s">
        <v>4</v>
      </c>
      <c r="B5" s="122"/>
      <c r="C5" s="120" t="s">
        <v>5</v>
      </c>
      <c r="D5" s="120"/>
      <c r="E5" s="121"/>
      <c r="F5" s="122" t="s">
        <v>6</v>
      </c>
      <c r="G5" s="120"/>
      <c r="H5" s="120"/>
    </row>
    <row r="6" spans="1:13" ht="15.75" customHeight="1" thickBot="1" x14ac:dyDescent="0.3">
      <c r="A6" s="125" t="s">
        <v>7</v>
      </c>
      <c r="B6" s="127"/>
      <c r="C6" s="71">
        <v>400</v>
      </c>
      <c r="D6" s="8">
        <v>600</v>
      </c>
      <c r="E6" s="72">
        <v>900</v>
      </c>
      <c r="F6" s="10">
        <v>400</v>
      </c>
      <c r="G6" s="10">
        <v>600</v>
      </c>
      <c r="H6" s="10">
        <v>900</v>
      </c>
    </row>
    <row r="7" spans="1:13" ht="15.75" customHeight="1" x14ac:dyDescent="0.25">
      <c r="A7" s="123" t="s">
        <v>25</v>
      </c>
      <c r="B7" s="124"/>
      <c r="C7" s="11">
        <v>114</v>
      </c>
      <c r="D7" s="12">
        <v>157</v>
      </c>
      <c r="E7" s="73">
        <v>213</v>
      </c>
      <c r="F7" s="11">
        <v>189</v>
      </c>
      <c r="G7" s="74">
        <v>225</v>
      </c>
      <c r="H7" s="73">
        <v>243</v>
      </c>
    </row>
    <row r="8" spans="1:13" ht="15.75" customHeight="1" x14ac:dyDescent="0.25">
      <c r="A8" s="125" t="s">
        <v>9</v>
      </c>
      <c r="B8" s="126"/>
      <c r="C8" s="14">
        <v>1.2917000000000001</v>
      </c>
      <c r="D8" s="75">
        <v>1.3066</v>
      </c>
      <c r="E8" s="76">
        <v>1.3202</v>
      </c>
      <c r="F8" s="14">
        <v>0.92110000000000003</v>
      </c>
      <c r="G8" s="75">
        <v>0.95279999999999998</v>
      </c>
      <c r="H8" s="76">
        <v>0.87150000000000005</v>
      </c>
    </row>
    <row r="9" spans="1:13" ht="15.75" customHeight="1" x14ac:dyDescent="0.25">
      <c r="A9" s="123" t="s">
        <v>10</v>
      </c>
      <c r="B9" s="124"/>
      <c r="C9" s="77">
        <v>24.67</v>
      </c>
      <c r="D9" s="78">
        <v>35.700000000000003</v>
      </c>
      <c r="E9" s="79">
        <v>53.55</v>
      </c>
      <c r="F9" s="77">
        <v>24.67</v>
      </c>
      <c r="G9" s="78">
        <v>35.700000000000003</v>
      </c>
      <c r="H9" s="79">
        <v>53.55</v>
      </c>
    </row>
    <row r="10" spans="1:13" ht="15.75" customHeight="1" x14ac:dyDescent="0.25">
      <c r="A10" s="125" t="s">
        <v>11</v>
      </c>
      <c r="B10" s="126"/>
      <c r="C10" s="20">
        <v>4.5999999999999996</v>
      </c>
      <c r="D10" s="80">
        <v>6.6</v>
      </c>
      <c r="E10" s="81">
        <v>9.65</v>
      </c>
      <c r="F10" s="20">
        <v>4.5999999999999996</v>
      </c>
      <c r="G10" s="80">
        <v>6.6</v>
      </c>
      <c r="H10" s="81">
        <v>9.65</v>
      </c>
    </row>
    <row r="11" spans="1:13" ht="15.75" customHeight="1" thickBot="1" x14ac:dyDescent="0.4">
      <c r="A11" s="123" t="s">
        <v>12</v>
      </c>
      <c r="B11" s="124"/>
      <c r="C11" s="82">
        <v>0.72840000000000005</v>
      </c>
      <c r="D11" s="83">
        <v>0.94630000000000003</v>
      </c>
      <c r="E11" s="84">
        <v>1.2173</v>
      </c>
      <c r="F11" s="82">
        <v>5.1467999999999998</v>
      </c>
      <c r="G11" s="83">
        <v>5.4126000000000003</v>
      </c>
      <c r="H11" s="84">
        <v>8.0343999999999998</v>
      </c>
    </row>
    <row r="12" spans="1:13" ht="15.75" customHeight="1" x14ac:dyDescent="0.25"/>
    <row r="13" spans="1:13" ht="21" customHeight="1" x14ac:dyDescent="0.35">
      <c r="A13" s="26" t="s">
        <v>26</v>
      </c>
      <c r="B13" s="115"/>
      <c r="E13" s="28"/>
      <c r="F13" s="29" t="s">
        <v>14</v>
      </c>
      <c r="G13" s="29"/>
      <c r="H13" s="62"/>
    </row>
    <row r="14" spans="1:13" ht="15.75" customHeight="1" x14ac:dyDescent="0.25">
      <c r="A14" s="129" t="s">
        <v>15</v>
      </c>
      <c r="B14" s="129"/>
      <c r="C14" s="85">
        <v>17</v>
      </c>
      <c r="D14" s="32" t="s">
        <v>1</v>
      </c>
      <c r="E14" s="65" t="s">
        <v>16</v>
      </c>
      <c r="F14" s="66" t="s">
        <v>17</v>
      </c>
      <c r="G14" s="66"/>
      <c r="H14" s="62"/>
    </row>
    <row r="15" spans="1:13" ht="15.75" customHeight="1" x14ac:dyDescent="0.25">
      <c r="A15" s="129" t="s">
        <v>18</v>
      </c>
      <c r="B15" s="129"/>
      <c r="C15" s="85">
        <v>19</v>
      </c>
      <c r="D15" s="32" t="s">
        <v>1</v>
      </c>
      <c r="E15" s="65" t="s">
        <v>16</v>
      </c>
      <c r="F15" s="66" t="s">
        <v>19</v>
      </c>
      <c r="G15" s="66"/>
      <c r="H15" s="62"/>
    </row>
    <row r="16" spans="1:13" ht="15.75" customHeight="1" x14ac:dyDescent="0.25">
      <c r="A16" s="129" t="s">
        <v>20</v>
      </c>
      <c r="B16" s="129"/>
      <c r="C16" s="85">
        <v>28</v>
      </c>
      <c r="D16" s="32" t="s">
        <v>1</v>
      </c>
      <c r="E16" s="65" t="s">
        <v>16</v>
      </c>
      <c r="F16" s="66" t="s">
        <v>21</v>
      </c>
      <c r="G16" s="66"/>
      <c r="H16" s="62"/>
    </row>
    <row r="17" spans="1:8" ht="15.75" customHeight="1" x14ac:dyDescent="0.25">
      <c r="A17" s="130" t="s">
        <v>22</v>
      </c>
      <c r="B17" s="130"/>
      <c r="C17" s="86">
        <f>C16-(AVERAGE(C14:C15))</f>
        <v>10</v>
      </c>
      <c r="D17" s="32" t="s">
        <v>1</v>
      </c>
    </row>
    <row r="18" spans="1:8" ht="15.75" customHeight="1" x14ac:dyDescent="0.25"/>
    <row r="19" spans="1:8" ht="15.75" customHeight="1" x14ac:dyDescent="0.25">
      <c r="B19" s="35" t="s">
        <v>0</v>
      </c>
      <c r="C19" s="125">
        <v>22</v>
      </c>
      <c r="D19" s="126"/>
      <c r="E19" s="126"/>
      <c r="F19" s="126"/>
      <c r="G19" s="126"/>
      <c r="H19" s="127"/>
    </row>
    <row r="20" spans="1:8" ht="15.75" customHeight="1" x14ac:dyDescent="0.25">
      <c r="B20" s="36" t="s">
        <v>23</v>
      </c>
      <c r="C20" s="120" t="s">
        <v>5</v>
      </c>
      <c r="D20" s="120"/>
      <c r="E20" s="121"/>
      <c r="F20" s="122" t="s">
        <v>6</v>
      </c>
      <c r="G20" s="120"/>
      <c r="H20" s="120"/>
    </row>
    <row r="21" spans="1:8" ht="15.75" customHeight="1" x14ac:dyDescent="0.25">
      <c r="A21" s="87"/>
      <c r="B21" s="35" t="s">
        <v>7</v>
      </c>
      <c r="C21" s="88">
        <v>400</v>
      </c>
      <c r="D21" s="89">
        <v>600</v>
      </c>
      <c r="E21" s="90">
        <v>900</v>
      </c>
      <c r="F21" s="88">
        <v>400</v>
      </c>
      <c r="G21" s="91">
        <v>600</v>
      </c>
      <c r="H21" s="92">
        <v>900</v>
      </c>
    </row>
    <row r="22" spans="1:8" ht="15.75" customHeight="1" thickBot="1" x14ac:dyDescent="0.3">
      <c r="B22" s="93"/>
      <c r="C22" s="43"/>
      <c r="D22" s="43"/>
      <c r="E22" s="94"/>
      <c r="F22" s="95"/>
      <c r="G22" s="43"/>
      <c r="H22" s="96"/>
    </row>
    <row r="23" spans="1:8" ht="15.75" customHeight="1" x14ac:dyDescent="0.25">
      <c r="A23" s="87"/>
      <c r="B23" s="37">
        <v>500</v>
      </c>
      <c r="C23" s="97">
        <f t="shared" ref="C23:H34" si="0">ROUND((($C$17/10)^C$8)*(C$7/1000*$B23),0)</f>
        <v>57</v>
      </c>
      <c r="D23" s="98">
        <f t="shared" si="0"/>
        <v>79</v>
      </c>
      <c r="E23" s="99">
        <f t="shared" si="0"/>
        <v>107</v>
      </c>
      <c r="F23" s="97">
        <f t="shared" si="0"/>
        <v>95</v>
      </c>
      <c r="G23" s="98">
        <f t="shared" si="0"/>
        <v>113</v>
      </c>
      <c r="H23" s="51">
        <f t="shared" si="0"/>
        <v>122</v>
      </c>
    </row>
    <row r="24" spans="1:8" ht="15.75" customHeight="1" x14ac:dyDescent="0.25">
      <c r="A24" s="87"/>
      <c r="B24" s="100">
        <v>600</v>
      </c>
      <c r="C24" s="53">
        <f t="shared" si="0"/>
        <v>68</v>
      </c>
      <c r="D24" s="101">
        <f t="shared" si="0"/>
        <v>94</v>
      </c>
      <c r="E24" s="102">
        <f t="shared" si="0"/>
        <v>128</v>
      </c>
      <c r="F24" s="53">
        <f t="shared" si="0"/>
        <v>113</v>
      </c>
      <c r="G24" s="101">
        <f t="shared" si="0"/>
        <v>135</v>
      </c>
      <c r="H24" s="103">
        <f t="shared" si="0"/>
        <v>146</v>
      </c>
    </row>
    <row r="25" spans="1:8" ht="15.75" customHeight="1" x14ac:dyDescent="0.25">
      <c r="A25" s="87"/>
      <c r="B25" s="104">
        <v>700</v>
      </c>
      <c r="C25" s="105">
        <f t="shared" si="0"/>
        <v>80</v>
      </c>
      <c r="D25" s="106">
        <f t="shared" si="0"/>
        <v>110</v>
      </c>
      <c r="E25" s="107">
        <f t="shared" si="0"/>
        <v>149</v>
      </c>
      <c r="F25" s="105">
        <f t="shared" si="0"/>
        <v>132</v>
      </c>
      <c r="G25" s="106">
        <f t="shared" si="0"/>
        <v>158</v>
      </c>
      <c r="H25" s="58">
        <f t="shared" si="0"/>
        <v>170</v>
      </c>
    </row>
    <row r="26" spans="1:8" ht="15.75" customHeight="1" x14ac:dyDescent="0.25">
      <c r="A26" s="87"/>
      <c r="B26" s="100">
        <v>800</v>
      </c>
      <c r="C26" s="53">
        <f t="shared" si="0"/>
        <v>91</v>
      </c>
      <c r="D26" s="101">
        <f t="shared" si="0"/>
        <v>126</v>
      </c>
      <c r="E26" s="102">
        <f t="shared" si="0"/>
        <v>170</v>
      </c>
      <c r="F26" s="53">
        <f t="shared" si="0"/>
        <v>151</v>
      </c>
      <c r="G26" s="101">
        <f t="shared" si="0"/>
        <v>180</v>
      </c>
      <c r="H26" s="102">
        <f t="shared" si="0"/>
        <v>194</v>
      </c>
    </row>
    <row r="27" spans="1:8" ht="15.75" customHeight="1" x14ac:dyDescent="0.25">
      <c r="A27" s="87"/>
      <c r="B27" s="108">
        <v>900</v>
      </c>
      <c r="C27" s="56">
        <f t="shared" si="0"/>
        <v>103</v>
      </c>
      <c r="D27" s="109">
        <f t="shared" si="0"/>
        <v>141</v>
      </c>
      <c r="E27" s="110">
        <f t="shared" si="0"/>
        <v>192</v>
      </c>
      <c r="F27" s="56">
        <f t="shared" si="0"/>
        <v>170</v>
      </c>
      <c r="G27" s="109">
        <f t="shared" si="0"/>
        <v>203</v>
      </c>
      <c r="H27" s="110">
        <f t="shared" si="0"/>
        <v>219</v>
      </c>
    </row>
    <row r="28" spans="1:8" ht="15.75" customHeight="1" x14ac:dyDescent="0.25">
      <c r="A28" s="87"/>
      <c r="B28" s="100">
        <v>1000</v>
      </c>
      <c r="C28" s="53">
        <f t="shared" si="0"/>
        <v>114</v>
      </c>
      <c r="D28" s="101">
        <f t="shared" si="0"/>
        <v>157</v>
      </c>
      <c r="E28" s="102">
        <f t="shared" si="0"/>
        <v>213</v>
      </c>
      <c r="F28" s="53">
        <f t="shared" si="0"/>
        <v>189</v>
      </c>
      <c r="G28" s="101">
        <f t="shared" si="0"/>
        <v>225</v>
      </c>
      <c r="H28" s="102">
        <f t="shared" si="0"/>
        <v>243</v>
      </c>
    </row>
    <row r="29" spans="1:8" ht="15.75" customHeight="1" x14ac:dyDescent="0.25">
      <c r="A29" s="87"/>
      <c r="B29" s="108">
        <v>1100</v>
      </c>
      <c r="C29" s="56">
        <f t="shared" si="0"/>
        <v>125</v>
      </c>
      <c r="D29" s="109">
        <f t="shared" si="0"/>
        <v>173</v>
      </c>
      <c r="E29" s="110">
        <f t="shared" si="0"/>
        <v>234</v>
      </c>
      <c r="F29" s="56">
        <f t="shared" si="0"/>
        <v>208</v>
      </c>
      <c r="G29" s="109">
        <f t="shared" si="0"/>
        <v>248</v>
      </c>
      <c r="H29" s="110">
        <f t="shared" si="0"/>
        <v>267</v>
      </c>
    </row>
    <row r="30" spans="1:8" ht="15.75" customHeight="1" x14ac:dyDescent="0.25">
      <c r="A30" s="87"/>
      <c r="B30" s="100">
        <v>1200</v>
      </c>
      <c r="C30" s="53">
        <f t="shared" si="0"/>
        <v>137</v>
      </c>
      <c r="D30" s="101">
        <f t="shared" si="0"/>
        <v>188</v>
      </c>
      <c r="E30" s="102">
        <f t="shared" si="0"/>
        <v>256</v>
      </c>
      <c r="F30" s="53">
        <f t="shared" si="0"/>
        <v>227</v>
      </c>
      <c r="G30" s="101">
        <f t="shared" si="0"/>
        <v>270</v>
      </c>
      <c r="H30" s="55">
        <f t="shared" si="0"/>
        <v>292</v>
      </c>
    </row>
    <row r="31" spans="1:8" ht="15.75" customHeight="1" x14ac:dyDescent="0.25">
      <c r="A31" s="87"/>
      <c r="B31" s="108">
        <v>1400</v>
      </c>
      <c r="C31" s="56">
        <f t="shared" si="0"/>
        <v>160</v>
      </c>
      <c r="D31" s="109">
        <f t="shared" si="0"/>
        <v>220</v>
      </c>
      <c r="E31" s="110">
        <f t="shared" si="0"/>
        <v>298</v>
      </c>
      <c r="F31" s="56">
        <f t="shared" si="0"/>
        <v>265</v>
      </c>
      <c r="G31" s="109">
        <f t="shared" si="0"/>
        <v>315</v>
      </c>
      <c r="H31" s="58">
        <f t="shared" si="0"/>
        <v>340</v>
      </c>
    </row>
    <row r="32" spans="1:8" ht="15.75" customHeight="1" x14ac:dyDescent="0.25">
      <c r="A32" s="87"/>
      <c r="B32" s="100">
        <v>1600</v>
      </c>
      <c r="C32" s="53">
        <f t="shared" si="0"/>
        <v>182</v>
      </c>
      <c r="D32" s="101">
        <f t="shared" si="0"/>
        <v>251</v>
      </c>
      <c r="E32" s="102">
        <f t="shared" si="0"/>
        <v>341</v>
      </c>
      <c r="F32" s="53">
        <f t="shared" si="0"/>
        <v>302</v>
      </c>
      <c r="G32" s="101">
        <f t="shared" si="0"/>
        <v>360</v>
      </c>
      <c r="H32" s="102">
        <f t="shared" si="0"/>
        <v>389</v>
      </c>
    </row>
    <row r="33" spans="1:8" ht="15.75" customHeight="1" x14ac:dyDescent="0.25">
      <c r="A33" s="87"/>
      <c r="B33" s="108">
        <v>1800</v>
      </c>
      <c r="C33" s="56">
        <f t="shared" si="0"/>
        <v>205</v>
      </c>
      <c r="D33" s="109">
        <f t="shared" si="0"/>
        <v>283</v>
      </c>
      <c r="E33" s="110"/>
      <c r="F33" s="56">
        <f t="shared" si="0"/>
        <v>340</v>
      </c>
      <c r="G33" s="109">
        <f t="shared" si="0"/>
        <v>405</v>
      </c>
      <c r="H33" s="110"/>
    </row>
    <row r="34" spans="1:8" ht="15.75" customHeight="1" thickBot="1" x14ac:dyDescent="0.3">
      <c r="A34" s="87"/>
      <c r="B34" s="111">
        <v>2000</v>
      </c>
      <c r="C34" s="112">
        <f t="shared" si="0"/>
        <v>228</v>
      </c>
      <c r="D34" s="113">
        <f t="shared" si="0"/>
        <v>314</v>
      </c>
      <c r="E34" s="114"/>
      <c r="F34" s="112">
        <f t="shared" si="0"/>
        <v>378</v>
      </c>
      <c r="G34" s="113">
        <f t="shared" si="0"/>
        <v>450</v>
      </c>
      <c r="H34" s="114"/>
    </row>
    <row r="35" spans="1:8" ht="15.75" customHeight="1" x14ac:dyDescent="0.25"/>
    <row r="36" spans="1:8" ht="15.75" customHeight="1" x14ac:dyDescent="0.25"/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</sheetData>
  <sheetProtection algorithmName="SHA-512" hashValue="u2ZHJr/ZGGl+h2xfWQSnvuznEDQQigBQnknxXdjQe/wbhW8NAGOCNrIsVVX9lPvznIdmJlE0dJ/yiiv0JrBFbg==" saltValue="O04isKm7Uteq1mCwzM+JEA==" spinCount="100000" sheet="1" objects="1" scenarios="1"/>
  <dataConsolidate/>
  <mergeCells count="19">
    <mergeCell ref="C1:M1"/>
    <mergeCell ref="A4:B4"/>
    <mergeCell ref="C4:H4"/>
    <mergeCell ref="A5:B5"/>
    <mergeCell ref="C5:E5"/>
    <mergeCell ref="F5:H5"/>
    <mergeCell ref="C20:E20"/>
    <mergeCell ref="F20:H20"/>
    <mergeCell ref="A6:B6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C19:H19"/>
  </mergeCells>
  <printOptions horizontalCentered="1"/>
  <pageMargins left="0.11811023622047245" right="0.11811023622047245" top="0.19685039370078741" bottom="0.39370078740157483" header="0.16" footer="0.19685039370078741"/>
  <pageSetup paperSize="8" scale="60" fitToHeight="2" orientation="portrait" horizontalDpi="300" verticalDpi="300" r:id="rId1"/>
  <headerFooter alignWithMargins="0">
    <oddFooter>&amp;L&amp;A&amp;C&amp;D   -   p.&amp;P/&amp;N&amp;R&amp;F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EVEREST PLAN VENTO (HEIZUNG)</vt:lpstr>
      <vt:lpstr>EVEREST PLAN VENTO (KÜHLUNG)</vt:lpstr>
      <vt:lpstr>'EVEREST PLAN VENTO (HEIZUNG)'!Afdruktitels</vt:lpstr>
      <vt:lpstr>'EVEREST PLAN VENTO (KÜHLUNG)'!Afdruktitels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Berthet</dc:creator>
  <cp:lastModifiedBy>Tom Crispeyn</cp:lastModifiedBy>
  <dcterms:created xsi:type="dcterms:W3CDTF">2021-02-15T15:28:26Z</dcterms:created>
  <dcterms:modified xsi:type="dcterms:W3CDTF">2021-03-18T13:04:23Z</dcterms:modified>
</cp:coreProperties>
</file>